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9" i="1" l="1"/>
  <c r="K18" i="1"/>
  <c r="E18" i="1"/>
  <c r="F18" i="1" s="1"/>
  <c r="E17" i="1"/>
  <c r="F17" i="1" s="1"/>
  <c r="E16" i="1"/>
  <c r="F16" i="1" s="1"/>
  <c r="E15" i="1"/>
  <c r="E19" i="1" s="1"/>
  <c r="F14" i="1"/>
  <c r="E9" i="1"/>
  <c r="D9" i="1"/>
  <c r="F9" i="1" s="1"/>
  <c r="C9" i="1"/>
  <c r="B9" i="1"/>
  <c r="D8" i="1"/>
  <c r="F8" i="1" s="1"/>
  <c r="H7" i="1"/>
  <c r="D7" i="1"/>
  <c r="F7" i="1" s="1"/>
  <c r="F6" i="1"/>
  <c r="D6" i="1"/>
  <c r="D5" i="1"/>
  <c r="F5" i="1" s="1"/>
  <c r="F4" i="1"/>
  <c r="D4" i="1"/>
  <c r="F15" i="1" l="1"/>
  <c r="F19" i="1" s="1"/>
</calcChain>
</file>

<file path=xl/sharedStrings.xml><?xml version="1.0" encoding="utf-8"?>
<sst xmlns="http://schemas.openxmlformats.org/spreadsheetml/2006/main" count="46" uniqueCount="42">
  <si>
    <t>Plan A</t>
  </si>
  <si>
    <t xml:space="preserve">AS per Smart Proposal   Productive partenr </t>
  </si>
  <si>
    <t xml:space="preserve">Particulars Revenue </t>
  </si>
  <si>
    <t xml:space="preserve"> Sale facilitation charges</t>
  </si>
  <si>
    <t xml:space="preserve">Cleaning &amp; Grading Charges </t>
  </si>
  <si>
    <t xml:space="preserve">Total </t>
  </si>
  <si>
    <t xml:space="preserve">Expances </t>
  </si>
  <si>
    <t xml:space="preserve">Profit </t>
  </si>
  <si>
    <t xml:space="preserve">Product </t>
  </si>
  <si>
    <t>Qunt.</t>
  </si>
  <si>
    <t xml:space="preserve">Y1 </t>
  </si>
  <si>
    <t xml:space="preserve"> 5 Cluster Bean English/ Ooty</t>
  </si>
  <si>
    <t xml:space="preserve">1500 MT </t>
  </si>
  <si>
    <t>Y2</t>
  </si>
  <si>
    <t xml:space="preserve"> 6 Brinjal Kateri, Bharta</t>
  </si>
  <si>
    <t>Y3</t>
  </si>
  <si>
    <t>Net Profit</t>
  </si>
  <si>
    <t>7 Chilli G4, Nandita</t>
  </si>
  <si>
    <t>Y4</t>
  </si>
  <si>
    <t>BEP Year (108.75-76.13)</t>
  </si>
  <si>
    <t xml:space="preserve"> 8 Drumstick Morin</t>
  </si>
  <si>
    <t>Y5</t>
  </si>
  <si>
    <t>Tomato</t>
  </si>
  <si>
    <t>250 MT</t>
  </si>
  <si>
    <t>Leafy Veg.</t>
  </si>
  <si>
    <t>50 Mt</t>
  </si>
  <si>
    <t>1800 MT</t>
  </si>
  <si>
    <t>Plan B</t>
  </si>
  <si>
    <t>Retail sale by utilizetion of Unit</t>
  </si>
  <si>
    <t xml:space="preserve">वर्ष </t>
  </si>
  <si>
    <t xml:space="preserve">ग्राहक </t>
  </si>
  <si>
    <t xml:space="preserve">सरसरी प्रती ग्राहक विक्री (वार्षिक)  </t>
  </si>
  <si>
    <t xml:space="preserve">एकूण महसूल </t>
  </si>
  <si>
    <t xml:space="preserve">अपेक्षित खर्च </t>
  </si>
  <si>
    <t xml:space="preserve">अपेक्षित नफा </t>
  </si>
  <si>
    <t>शेरा (प्रती फेरी))मासिक 3 व वार्षिक 36 फेऱ्या)</t>
  </si>
  <si>
    <t xml:space="preserve">वर्ष १ -  प्रती ग्राहक ३०० रुपये  </t>
  </si>
  <si>
    <t xml:space="preserve">वर्ष २ प्रती ग्राहक ३०० रुपये  </t>
  </si>
  <si>
    <t xml:space="preserve">वर्ष ३ -  प्रती ग्राहक ४००   रुपये </t>
  </si>
  <si>
    <t xml:space="preserve">वर्ष ४ -  प्रती ग्राहक ५०० रुपये </t>
  </si>
  <si>
    <t xml:space="preserve">वर्ष ५ - प्रती ग्राहक   500 रुपये </t>
  </si>
  <si>
    <t>BEP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</si>
</sst>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" fillId="0" borderId="3" xfId="0" applyFont="1" applyBorder="1"/>
    <xf numFmtId="0" fontId="1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L13" sqref="L13"/>
    </sheetView>
  </sheetViews>
  <sheetFormatPr defaultRowHeight="15" x14ac:dyDescent="0.25"/>
  <cols>
    <col min="3" max="3" width="14.5703125" customWidth="1"/>
    <col min="4" max="4" width="12" customWidth="1"/>
    <col min="5" max="5" width="12.7109375" customWidth="1"/>
    <col min="6" max="6" width="13.5703125" customWidth="1"/>
    <col min="7" max="7" width="23.5703125" customWidth="1"/>
    <col min="10" max="10" width="27.5703125" customWidth="1"/>
    <col min="11" max="11" width="17.5703125" customWidth="1"/>
  </cols>
  <sheetData>
    <row r="1" spans="1:12" x14ac:dyDescent="0.25">
      <c r="A1" s="1" t="s">
        <v>0</v>
      </c>
      <c r="B1" s="29" t="s">
        <v>1</v>
      </c>
      <c r="C1" s="29"/>
      <c r="D1" s="29"/>
      <c r="E1" s="29"/>
      <c r="F1" s="2"/>
      <c r="G1" s="2"/>
    </row>
    <row r="2" spans="1:12" x14ac:dyDescent="0.25">
      <c r="A2" s="30" t="s">
        <v>2</v>
      </c>
      <c r="B2" s="31"/>
      <c r="C2" s="31"/>
      <c r="D2" s="31"/>
    </row>
    <row r="3" spans="1:12" ht="60" x14ac:dyDescent="0.25">
      <c r="A3" s="3"/>
      <c r="B3" s="4" t="s">
        <v>3</v>
      </c>
      <c r="C3" s="4" t="s">
        <v>4</v>
      </c>
      <c r="D3" s="5" t="s">
        <v>5</v>
      </c>
      <c r="E3" s="6" t="s">
        <v>6</v>
      </c>
      <c r="F3" s="5" t="s">
        <v>7</v>
      </c>
      <c r="J3" s="5" t="s">
        <v>8</v>
      </c>
      <c r="K3" s="5" t="s">
        <v>9</v>
      </c>
    </row>
    <row r="4" spans="1:12" x14ac:dyDescent="0.25">
      <c r="A4" s="7" t="s">
        <v>10</v>
      </c>
      <c r="B4" s="7">
        <v>8.56</v>
      </c>
      <c r="C4" s="7">
        <v>7.82</v>
      </c>
      <c r="D4" s="5">
        <f>B4+C4</f>
        <v>16.380000000000003</v>
      </c>
      <c r="E4" s="8">
        <v>14.77</v>
      </c>
      <c r="F4" s="9">
        <f>D4-E4</f>
        <v>1.610000000000003</v>
      </c>
      <c r="J4" s="10" t="s">
        <v>11</v>
      </c>
      <c r="K4" s="32" t="s">
        <v>12</v>
      </c>
    </row>
    <row r="5" spans="1:12" x14ac:dyDescent="0.25">
      <c r="A5" s="7" t="s">
        <v>13</v>
      </c>
      <c r="B5" s="7">
        <v>13.45</v>
      </c>
      <c r="C5" s="7">
        <v>15.8</v>
      </c>
      <c r="D5" s="5">
        <f t="shared" ref="D5:D8" si="0">B5+C5</f>
        <v>29.25</v>
      </c>
      <c r="E5" s="8">
        <v>14.77</v>
      </c>
      <c r="F5" s="9">
        <f t="shared" ref="F5:F9" si="1">D5-E5</f>
        <v>14.48</v>
      </c>
      <c r="J5" s="10" t="s">
        <v>14</v>
      </c>
      <c r="K5" s="33"/>
    </row>
    <row r="6" spans="1:12" x14ac:dyDescent="0.25">
      <c r="A6" s="7" t="s">
        <v>15</v>
      </c>
      <c r="B6" s="7">
        <v>24.25</v>
      </c>
      <c r="C6" s="7">
        <v>27.1</v>
      </c>
      <c r="D6" s="5">
        <f t="shared" si="0"/>
        <v>51.35</v>
      </c>
      <c r="E6" s="8">
        <v>14.77</v>
      </c>
      <c r="F6" s="9">
        <f t="shared" si="1"/>
        <v>36.58</v>
      </c>
      <c r="H6" t="s">
        <v>16</v>
      </c>
      <c r="J6" s="10" t="s">
        <v>17</v>
      </c>
      <c r="K6" s="33"/>
    </row>
    <row r="7" spans="1:12" x14ac:dyDescent="0.25">
      <c r="A7" s="11" t="s">
        <v>18</v>
      </c>
      <c r="B7" s="11">
        <v>36.22</v>
      </c>
      <c r="C7" s="11">
        <v>38.630000000000003</v>
      </c>
      <c r="D7" s="12">
        <f t="shared" si="0"/>
        <v>74.849999999999994</v>
      </c>
      <c r="E7" s="13">
        <v>14.77</v>
      </c>
      <c r="F7" s="14">
        <f t="shared" si="1"/>
        <v>60.08</v>
      </c>
      <c r="G7" s="15" t="s">
        <v>19</v>
      </c>
      <c r="H7" s="15">
        <f>108.75-76.13</f>
        <v>32.620000000000005</v>
      </c>
      <c r="J7" s="10" t="s">
        <v>20</v>
      </c>
      <c r="K7" s="34"/>
    </row>
    <row r="8" spans="1:12" x14ac:dyDescent="0.25">
      <c r="A8" s="7" t="s">
        <v>21</v>
      </c>
      <c r="B8" s="7">
        <v>49.03</v>
      </c>
      <c r="C8" s="7">
        <v>49.8</v>
      </c>
      <c r="D8" s="5">
        <f t="shared" si="0"/>
        <v>98.83</v>
      </c>
      <c r="E8" s="8">
        <v>7.5</v>
      </c>
      <c r="F8" s="9">
        <f t="shared" si="1"/>
        <v>91.33</v>
      </c>
      <c r="J8" s="10" t="s">
        <v>22</v>
      </c>
      <c r="K8" s="9" t="s">
        <v>23</v>
      </c>
    </row>
    <row r="9" spans="1:12" x14ac:dyDescent="0.25">
      <c r="A9" s="16" t="s">
        <v>5</v>
      </c>
      <c r="B9" s="8">
        <f>SUM(B4:B8)</f>
        <v>131.51</v>
      </c>
      <c r="C9" s="8">
        <f>SUM(C4:C8)</f>
        <v>139.14999999999998</v>
      </c>
      <c r="D9" s="5">
        <f>B9+C9</f>
        <v>270.65999999999997</v>
      </c>
      <c r="E9" s="5">
        <f>SUM(E4:E8)</f>
        <v>66.58</v>
      </c>
      <c r="F9" s="9">
        <f t="shared" si="1"/>
        <v>204.07999999999998</v>
      </c>
      <c r="J9" s="17" t="s">
        <v>24</v>
      </c>
      <c r="K9" s="9" t="s">
        <v>25</v>
      </c>
    </row>
    <row r="10" spans="1:12" x14ac:dyDescent="0.25">
      <c r="J10" s="6" t="s">
        <v>5</v>
      </c>
      <c r="K10" s="18" t="s">
        <v>26</v>
      </c>
    </row>
    <row r="12" spans="1:12" x14ac:dyDescent="0.25">
      <c r="A12" s="19" t="s">
        <v>27</v>
      </c>
      <c r="B12" s="31" t="s">
        <v>28</v>
      </c>
      <c r="C12" s="31"/>
      <c r="D12" s="31"/>
      <c r="E12" s="31"/>
    </row>
    <row r="13" spans="1:12" ht="45" x14ac:dyDescent="0.25">
      <c r="A13" s="3" t="s">
        <v>29</v>
      </c>
      <c r="B13" s="3" t="s">
        <v>30</v>
      </c>
      <c r="C13" s="20" t="s">
        <v>31</v>
      </c>
      <c r="D13" s="20" t="s">
        <v>32</v>
      </c>
      <c r="E13" s="20" t="s">
        <v>33</v>
      </c>
      <c r="F13" s="20" t="s">
        <v>34</v>
      </c>
      <c r="G13" s="20" t="s">
        <v>35</v>
      </c>
      <c r="H13" s="21"/>
      <c r="I13" s="21"/>
      <c r="J13" s="21"/>
      <c r="K13" s="21"/>
      <c r="L13" s="21"/>
    </row>
    <row r="14" spans="1:12" ht="30" x14ac:dyDescent="0.25">
      <c r="A14" s="9">
        <v>1</v>
      </c>
      <c r="B14" s="9">
        <v>200</v>
      </c>
      <c r="C14" s="8">
        <v>11800</v>
      </c>
      <c r="D14" s="8">
        <v>29.6</v>
      </c>
      <c r="E14" s="8">
        <v>28.4</v>
      </c>
      <c r="F14" s="8">
        <f>D14-E14</f>
        <v>1.2000000000000028</v>
      </c>
      <c r="G14" s="22" t="s">
        <v>36</v>
      </c>
      <c r="K14" s="21"/>
    </row>
    <row r="15" spans="1:12" x14ac:dyDescent="0.25">
      <c r="A15" s="9">
        <v>2</v>
      </c>
      <c r="B15" s="9">
        <v>350</v>
      </c>
      <c r="C15" s="8">
        <v>10800</v>
      </c>
      <c r="D15" s="8">
        <v>37.799999999999997</v>
      </c>
      <c r="E15" s="8">
        <f>7.27+27.59</f>
        <v>34.86</v>
      </c>
      <c r="F15" s="8">
        <f t="shared" ref="F15:F18" si="2">D15-E15</f>
        <v>2.9399999999999977</v>
      </c>
      <c r="G15" s="22" t="s">
        <v>37</v>
      </c>
    </row>
    <row r="16" spans="1:12" ht="30" x14ac:dyDescent="0.25">
      <c r="A16" s="9">
        <v>3</v>
      </c>
      <c r="B16" s="9">
        <v>450</v>
      </c>
      <c r="C16" s="8">
        <v>14400</v>
      </c>
      <c r="D16" s="8">
        <v>64.8</v>
      </c>
      <c r="E16" s="8">
        <f>7.27+41.51</f>
        <v>48.78</v>
      </c>
      <c r="F16" s="8">
        <f t="shared" si="2"/>
        <v>16.019999999999996</v>
      </c>
      <c r="G16" s="22" t="s">
        <v>38</v>
      </c>
    </row>
    <row r="17" spans="1:12" ht="30" x14ac:dyDescent="0.25">
      <c r="A17" s="9">
        <v>4</v>
      </c>
      <c r="B17" s="9">
        <v>550</v>
      </c>
      <c r="C17" s="23">
        <v>18000</v>
      </c>
      <c r="D17" s="23">
        <v>99</v>
      </c>
      <c r="E17" s="23">
        <f>7.27+52.82</f>
        <v>60.09</v>
      </c>
      <c r="F17" s="24">
        <f t="shared" si="2"/>
        <v>38.909999999999997</v>
      </c>
      <c r="G17" s="22" t="s">
        <v>39</v>
      </c>
      <c r="K17" t="s">
        <v>16</v>
      </c>
    </row>
    <row r="18" spans="1:12" ht="30" x14ac:dyDescent="0.25">
      <c r="A18" s="25">
        <v>5</v>
      </c>
      <c r="B18" s="25">
        <v>650</v>
      </c>
      <c r="C18" s="26">
        <v>18000</v>
      </c>
      <c r="D18" s="26">
        <v>117</v>
      </c>
      <c r="E18" s="26">
        <f>2.71+52.17</f>
        <v>54.88</v>
      </c>
      <c r="F18" s="13">
        <f t="shared" si="2"/>
        <v>62.12</v>
      </c>
      <c r="G18" s="22" t="s">
        <v>40</v>
      </c>
      <c r="H18" t="s">
        <v>41</v>
      </c>
      <c r="I18" s="27">
        <v>113.19</v>
      </c>
      <c r="J18" s="27">
        <v>76.13</v>
      </c>
      <c r="K18" s="15">
        <f>I18-J18</f>
        <v>37.06</v>
      </c>
      <c r="L18" s="21"/>
    </row>
    <row r="19" spans="1:12" x14ac:dyDescent="0.25">
      <c r="C19" s="28" t="s">
        <v>5</v>
      </c>
      <c r="D19" s="28">
        <f>SUM(D14:D18)</f>
        <v>348.2</v>
      </c>
      <c r="E19" s="28">
        <f>SUM(E14:E18)</f>
        <v>227.01</v>
      </c>
      <c r="F19" s="28">
        <f>SUM(F14:F18)</f>
        <v>121.19</v>
      </c>
      <c r="G19" s="3"/>
      <c r="K19" s="21"/>
    </row>
  </sheetData>
  <mergeCells count="4">
    <mergeCell ref="B1:E1"/>
    <mergeCell ref="A2:D2"/>
    <mergeCell ref="K4:K7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2023-06-06T11:57:03Z</dcterms:modified>
</cp:coreProperties>
</file>